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Bereiche\BM\3. BM Allgemein\3.3 Sekretariat\3.3.3 Formulare\3.3.3.6 Vorlagen Projekthandbuch\Arbeitsordner - Freigaben\01 In Bearb.+Neue Dok\Rechnungsdeckblatt Bearbeitung\"/>
    </mc:Choice>
  </mc:AlternateContent>
  <bookViews>
    <workbookView xWindow="240" yWindow="120" windowWidth="24840" windowHeight="11565"/>
  </bookViews>
  <sheets>
    <sheet name="Rechnungsdeckblatt" sheetId="1" r:id="rId1"/>
    <sheet name="Anleitung" sheetId="2" r:id="rId2"/>
  </sheets>
  <definedNames>
    <definedName name="_xlnm.Print_Area" localSheetId="1">Anleitung!$A$1:$B$20</definedName>
    <definedName name="_xlnm.Print_Area" localSheetId="0">Rechnungsdeckblatt!$A$1:$H$74</definedName>
    <definedName name="Z_AD666BBE_9DE6_41CB_A145_01F54CA1A204_.wvu.Cols" localSheetId="0" hidden="1">Rechnungsdeckblatt!$I:$I</definedName>
    <definedName name="Z_AD666BBE_9DE6_41CB_A145_01F54CA1A204_.wvu.PrintArea" localSheetId="1" hidden="1">Anleitung!$A$1:$B$20</definedName>
    <definedName name="Z_AD666BBE_9DE6_41CB_A145_01F54CA1A204_.wvu.PrintArea" localSheetId="0" hidden="1">Rechnungsdeckblatt!$A$1:$H$74</definedName>
  </definedNames>
  <calcPr calcId="162913"/>
  <customWorkbookViews>
    <customWorkbookView name="Palau Tamara - Persönliche Ansicht" guid="{AD666BBE-9DE6-41CB-A145-01F54CA1A204}" mergeInterval="0" personalView="1" maximized="1" xWindow="1672" yWindow="-8" windowWidth="1696" windowHeight="1066" activeSheetId="1" showComments="commIndAndComment"/>
  </customWorkbookViews>
</workbook>
</file>

<file path=xl/calcChain.xml><?xml version="1.0" encoding="utf-8"?>
<calcChain xmlns="http://schemas.openxmlformats.org/spreadsheetml/2006/main">
  <c r="E33" i="1" l="1"/>
  <c r="E34" i="1"/>
  <c r="D29" i="1" l="1"/>
  <c r="E24" i="1" l="1"/>
  <c r="D26" i="1" l="1"/>
  <c r="E30" i="1" l="1"/>
  <c r="H67" i="1" l="1"/>
  <c r="E18" i="1" l="1"/>
  <c r="E38" i="1" l="1"/>
  <c r="E39" i="1" s="1"/>
  <c r="E27" i="1"/>
  <c r="E61" i="1"/>
  <c r="E48" i="1"/>
  <c r="E40" i="1" l="1"/>
  <c r="E41" i="1" s="1"/>
  <c r="E26" i="1" s="1"/>
  <c r="E63" i="1" l="1"/>
  <c r="E62" i="1"/>
  <c r="E29" i="1"/>
  <c r="G26" i="1"/>
  <c r="H41" i="1"/>
  <c r="G29" i="1" l="1"/>
  <c r="E45" i="1"/>
  <c r="H45" i="1" s="1"/>
  <c r="E44" i="1"/>
  <c r="H44" i="1" s="1"/>
  <c r="E47" i="1" l="1"/>
  <c r="E59" i="1" s="1"/>
  <c r="E65" i="1" s="1"/>
</calcChain>
</file>

<file path=xl/sharedStrings.xml><?xml version="1.0" encoding="utf-8"?>
<sst xmlns="http://schemas.openxmlformats.org/spreadsheetml/2006/main" count="113" uniqueCount="92">
  <si>
    <t>Gewerk / Vergabeeinheit:</t>
  </si>
  <si>
    <t>Auftragnehmer:</t>
  </si>
  <si>
    <t>Auftragsnummer:</t>
  </si>
  <si>
    <t>Malerarbeiten</t>
  </si>
  <si>
    <t>Betrifft:</t>
  </si>
  <si>
    <t>Rechnungsnummer:</t>
  </si>
  <si>
    <t>Rechnungseingang:</t>
  </si>
  <si>
    <t>Fälligkeit VOB:</t>
  </si>
  <si>
    <t>Angeforderter Betrag:</t>
  </si>
  <si>
    <t>vom</t>
  </si>
  <si>
    <t>am</t>
  </si>
  <si>
    <t>3. TR</t>
  </si>
  <si>
    <t>TR</t>
  </si>
  <si>
    <t>TSR</t>
  </si>
  <si>
    <t>TR, TSR od. SR</t>
  </si>
  <si>
    <t>SR</t>
  </si>
  <si>
    <t>21 Tage (TR) / 30 Tage (TSR &amp; SR)</t>
  </si>
  <si>
    <t>brutto</t>
  </si>
  <si>
    <t>Auftragsdatum:</t>
  </si>
  <si>
    <t>Hauptauftrag:</t>
  </si>
  <si>
    <t>Auftragssumme gesamt:</t>
  </si>
  <si>
    <t>ja</t>
  </si>
  <si>
    <t>nein</t>
  </si>
  <si>
    <t>Gewährleistungseinbehalt (TSR &amp; SR)</t>
  </si>
  <si>
    <t>Nachlass</t>
  </si>
  <si>
    <t>sonstige Abzüge</t>
  </si>
  <si>
    <t>Festgestellter Wert der Leistung</t>
  </si>
  <si>
    <t>netto</t>
  </si>
  <si>
    <t>Zwischensumme 1</t>
  </si>
  <si>
    <t>Umsatzsteuer</t>
  </si>
  <si>
    <t>geprüfter Anspruch bis heute</t>
  </si>
  <si>
    <t>davon bereits erhalten</t>
  </si>
  <si>
    <t>Σ erhaltenen Zahlungen</t>
  </si>
  <si>
    <t>1. TR</t>
  </si>
  <si>
    <t>zur Beseitigung der Mängel wird folgende Frist gesetzt (Datum)</t>
  </si>
  <si>
    <t>Ablauf der Gewährleistungsfrist</t>
  </si>
  <si>
    <t>Zahlbetrag</t>
  </si>
  <si>
    <t>Ausgleich Rundungen TR</t>
  </si>
  <si>
    <t>Zwischensumme 2</t>
  </si>
  <si>
    <t>Abzüge</t>
  </si>
  <si>
    <t>4. TR</t>
  </si>
  <si>
    <t>2. TR</t>
  </si>
  <si>
    <t>5. TR</t>
  </si>
  <si>
    <t>Abzug fehlender Freistellungsbescheid</t>
  </si>
  <si>
    <t>15% der Bruttorechnungssumme</t>
  </si>
  <si>
    <t>V- Bürgschaft liegt vor i.H.v.</t>
  </si>
  <si>
    <t>G- Bürgschaft liegt vor i.H.v.</t>
  </si>
  <si>
    <t>sachlich und rechnerisch richtig</t>
  </si>
  <si>
    <t>Name, Vorname (Druckbuchstaben)</t>
  </si>
  <si>
    <t>Unterschrift</t>
  </si>
  <si>
    <t xml:space="preserve">Stempel </t>
  </si>
  <si>
    <t>6. TR</t>
  </si>
  <si>
    <t>7. TR</t>
  </si>
  <si>
    <t>8. TR</t>
  </si>
  <si>
    <t>Projekt- / Maßnahmenbezeichnung:</t>
  </si>
  <si>
    <t>WE / Liegenschaft</t>
  </si>
  <si>
    <t>Abnahme und damit Beginn der Verjährungsfrist</t>
  </si>
  <si>
    <t>Einbehalt Vertragserfüllungssicherheit (TR)</t>
  </si>
  <si>
    <t>Datum des Hauptauftrages</t>
  </si>
  <si>
    <t>Fassadensanierung</t>
  </si>
  <si>
    <t>B12345-123456789-001-123-01</t>
  </si>
  <si>
    <t>abzügl. Einbehalt Vertragserfüllungssicherheit (TR)</t>
  </si>
  <si>
    <t>abzügl. Gewährleistungseinbehalt (TSR &amp; SR)</t>
  </si>
  <si>
    <t>1.</t>
  </si>
  <si>
    <t>Anleitung zur korrekten Bearbeitung des Rechnungsdeckblattes</t>
  </si>
  <si>
    <t>2.</t>
  </si>
  <si>
    <t>3.</t>
  </si>
  <si>
    <t>4.</t>
  </si>
  <si>
    <t>Bitte beachten Sie, dass für jeden Auftrag ein neues Rechnungsdeckblatt aus dem Formularcenter gezogen werden muss, da das Rechnungsdeckblatt sich stätig den Vertragsbestandteilen anpasst.</t>
  </si>
  <si>
    <t>Musterstraße 11, 10178 Berlin</t>
  </si>
  <si>
    <t>Bitte eine Begründung eintragen.</t>
  </si>
  <si>
    <t>Rechnungsdatum:</t>
  </si>
  <si>
    <t>5.</t>
  </si>
  <si>
    <t>Eintragung erfolgt in Feld E31.</t>
  </si>
  <si>
    <t>Anzahl der Nachträge</t>
  </si>
  <si>
    <t>Bei mehr als 9 Teilrechnungen kann die Reihenfolge der bezahlten Rechnungen gerne angepasst werden, so dass die aktuellen Teilrechnungen einzeln aufgeführt werden und ältere Rechnungen zusammengefasst werden.</t>
  </si>
  <si>
    <t>9. TR</t>
  </si>
  <si>
    <t>Bitte Datum der Gültigkeit eintragen.</t>
  </si>
  <si>
    <t>Auftragserhöhende Nachträge (lt. VVV):</t>
  </si>
  <si>
    <t>Bitte befüllen Sie ausschließlich die gelbbraun markierten Felder. Alle anderen Felder sind bewusst gesperrt (Ausnahme: Feld D28 - siehe Punkt 3).</t>
  </si>
  <si>
    <t>Referenznummer:</t>
  </si>
  <si>
    <t xml:space="preserve">Für den Ausnahmefall, dass wir keinen Gewährleistungseinbehalt bei einer Schlussrechnung ziehen (z. Bsp. Gerüstbau, Reinigung u.s.w.), kann das Feld D29 angepasst werden. Die dort hinterlegte Formel ist nicht gesperrt. </t>
  </si>
  <si>
    <t>Malereibetrieb xyz GmbH</t>
  </si>
  <si>
    <t>Schlussakte liegt vor (SR)</t>
  </si>
  <si>
    <t>Abzug fehlende Schlussakte</t>
  </si>
  <si>
    <t xml:space="preserve">Freistellungsbescheid liegt vor  </t>
  </si>
  <si>
    <t>5% der Bruttoschlussrechnungssumme</t>
  </si>
  <si>
    <t>10.1 Rechnungsdeckblatt</t>
  </si>
  <si>
    <t xml:space="preserve">6. </t>
  </si>
  <si>
    <t>Für Teilrechnungen und Schlussrechnungen gilt, dass der kumulierte Leistungsstand mit 19% Umsatzsteuer ausgewiesen wird. Dann müssen die bisherigen Abschlagszahlungen einzeln ausgewiesen werden (inkl. der seinerzeit berechneten Umsatzsteuer [16% &amp; 19%]) und vom Leistungsstand (brutto) abgezogen werden. Der dann errechnete Restbetrag ist der Zahlbetrag. Damit werden die bisher abgerechneten Leistungen aus dem Zeitraum mit 16%-USt. auch nicht hochgezogen. Erst in der Schlussrechnung wird dann auf den dann gültigen Umsatzsteuersatz final abgerechnet/verrechnet.</t>
  </si>
  <si>
    <r>
      <t xml:space="preserve">Die hinterlegten Einbehalte errechnen sich automatisch durch die Eingabe des Auftragsdatum sowie der Hauptauftragssumme. 
Nachfolgende Einbehalte wurden bis dato gezogen:
Aufträge </t>
    </r>
    <r>
      <rPr>
        <b/>
        <sz val="11"/>
        <color theme="1"/>
        <rFont val="Tahoma"/>
        <family val="2"/>
      </rPr>
      <t>seit dem 01.08.2019:</t>
    </r>
    <r>
      <rPr>
        <sz val="11"/>
        <color theme="1"/>
        <rFont val="Tahoma"/>
        <family val="2"/>
      </rPr>
      <t xml:space="preserve"> 5% Sicherheitseinbehalt von der Hauptauftragssumme (es werden bei jeder Teilrechnung 10% in Abzug gebracht bis der 5%ige Sicherheitseinbehalt erreicht ist) sowie 3 % Gewährleistungseinbehalt von der Schlussrechnungssumme jeweils ab einer Hauptauftragssumme i. H. v. € 250 T€ netto.
Aufträge</t>
    </r>
    <r>
      <rPr>
        <b/>
        <sz val="11"/>
        <color theme="1"/>
        <rFont val="Tahoma"/>
        <family val="2"/>
      </rPr>
      <t xml:space="preserve"> ab dem 10.05.2019:</t>
    </r>
    <r>
      <rPr>
        <sz val="11"/>
        <color theme="1"/>
        <rFont val="Tahoma"/>
        <family val="2"/>
      </rPr>
      <t xml:space="preserve"> 5% Sicherheitseinbehalt von der Hauptauftragssumme sowie 3 % Gewährleistungseinbehalt von der Schlussrechnungssumme jeweils ab einer Hauptauftragssumme i. H. v. € 250 T€ netto.
Aufträge </t>
    </r>
    <r>
      <rPr>
        <b/>
        <sz val="11"/>
        <color theme="1"/>
        <rFont val="Tahoma"/>
        <family val="2"/>
      </rPr>
      <t xml:space="preserve">ab dem 16.05.2018: </t>
    </r>
    <r>
      <rPr>
        <sz val="11"/>
        <color theme="1"/>
        <rFont val="Tahoma"/>
        <family val="2"/>
      </rPr>
      <t xml:space="preserve">5% Sicherheitseinbehalt von der Hauptauftragssumme sowie 3 % Gewährleistungseinbehalt von der Schlussrechnungssumme.
Aufträge </t>
    </r>
    <r>
      <rPr>
        <b/>
        <sz val="11"/>
        <color theme="1"/>
        <rFont val="Tahoma"/>
        <family val="2"/>
      </rPr>
      <t>bis zum 15.05.2018:</t>
    </r>
    <r>
      <rPr>
        <sz val="11"/>
        <color theme="1"/>
        <rFont val="Tahoma"/>
        <family val="2"/>
      </rPr>
      <t xml:space="preserve"> 10% Sicherheitseinbehalt (bis 50 T€ Hauptauftragssumme von der Rechnungssumme, ab 50 T€ von der Hauptauftragssumme / 5% Gewährleistungseinbehalt von der Schlussrechnungssumme.</t>
    </r>
  </si>
  <si>
    <t>Eintragung erfolgt in Feld E35.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</si>
</sst>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$-407]d/\ mmmm\ yyyy;@"/>
  </numFmts>
  <fonts count="12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9"/>
      <color theme="1"/>
      <name val="Tahoma"/>
      <family val="2"/>
    </font>
    <font>
      <u/>
      <sz val="10"/>
      <color theme="1"/>
      <name val="Tahoma"/>
      <family val="2"/>
    </font>
    <font>
      <sz val="10"/>
      <color rgb="FF808080"/>
      <name val="Tahoma"/>
      <family val="2"/>
    </font>
    <font>
      <sz val="9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2" fillId="0" borderId="8" xfId="0" applyFont="1" applyBorder="1"/>
    <xf numFmtId="0" fontId="0" fillId="0" borderId="9" xfId="0" applyBorder="1"/>
    <xf numFmtId="0" fontId="2" fillId="0" borderId="11" xfId="0" applyFont="1" applyBorder="1"/>
    <xf numFmtId="0" fontId="0" fillId="0" borderId="12" xfId="0" applyBorder="1"/>
    <xf numFmtId="0" fontId="3" fillId="0" borderId="0" xfId="0" applyFont="1"/>
    <xf numFmtId="0" fontId="3" fillId="0" borderId="10" xfId="0" applyFont="1" applyBorder="1"/>
    <xf numFmtId="0" fontId="3" fillId="0" borderId="13" xfId="0" applyFont="1" applyBorder="1"/>
    <xf numFmtId="0" fontId="5" fillId="0" borderId="0" xfId="0" applyFont="1"/>
    <xf numFmtId="0" fontId="4" fillId="0" borderId="11" xfId="0" applyFont="1" applyBorder="1"/>
    <xf numFmtId="0" fontId="2" fillId="0" borderId="0" xfId="0" applyFont="1"/>
    <xf numFmtId="0" fontId="0" fillId="0" borderId="14" xfId="0" applyBorder="1"/>
    <xf numFmtId="0" fontId="0" fillId="0" borderId="19" xfId="0" applyBorder="1"/>
    <xf numFmtId="0" fontId="3" fillId="0" borderId="20" xfId="0" applyFont="1" applyBorder="1"/>
    <xf numFmtId="0" fontId="5" fillId="0" borderId="21" xfId="0" applyFont="1" applyBorder="1"/>
    <xf numFmtId="0" fontId="0" fillId="0" borderId="0" xfId="0" applyBorder="1"/>
    <xf numFmtId="0" fontId="3" fillId="0" borderId="22" xfId="0" applyFont="1" applyBorder="1"/>
    <xf numFmtId="0" fontId="0" fillId="0" borderId="24" xfId="0" applyBorder="1"/>
    <xf numFmtId="0" fontId="3" fillId="0" borderId="25" xfId="0" applyFont="1" applyBorder="1"/>
    <xf numFmtId="0" fontId="4" fillId="0" borderId="18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0" xfId="0" applyFont="1"/>
    <xf numFmtId="0" fontId="4" fillId="0" borderId="18" xfId="0" applyFont="1" applyFill="1" applyBorder="1"/>
    <xf numFmtId="0" fontId="4" fillId="0" borderId="26" xfId="0" applyFont="1" applyFill="1" applyBorder="1"/>
    <xf numFmtId="0" fontId="3" fillId="0" borderId="27" xfId="0" applyFont="1" applyBorder="1"/>
    <xf numFmtId="0" fontId="4" fillId="0" borderId="8" xfId="0" applyFont="1" applyBorder="1"/>
    <xf numFmtId="0" fontId="4" fillId="0" borderId="23" xfId="0" applyFont="1" applyBorder="1"/>
    <xf numFmtId="0" fontId="0" fillId="0" borderId="19" xfId="0" applyBorder="1" applyAlignment="1">
      <alignment horizontal="right"/>
    </xf>
    <xf numFmtId="0" fontId="0" fillId="0" borderId="0" xfId="0" applyBorder="1" applyAlignment="1">
      <alignment horizontal="right"/>
    </xf>
    <xf numFmtId="9" fontId="0" fillId="0" borderId="0" xfId="0" applyNumberFormat="1" applyBorder="1" applyAlignment="1">
      <alignment horizontal="right"/>
    </xf>
    <xf numFmtId="0" fontId="2" fillId="0" borderId="14" xfId="0" applyFont="1" applyBorder="1"/>
    <xf numFmtId="0" fontId="2" fillId="0" borderId="14" xfId="0" applyFont="1" applyBorder="1" applyAlignment="1">
      <alignment horizontal="right"/>
    </xf>
    <xf numFmtId="0" fontId="3" fillId="0" borderId="0" xfId="0" applyFont="1" applyBorder="1"/>
    <xf numFmtId="0" fontId="4" fillId="0" borderId="26" xfId="0" applyFont="1" applyBorder="1"/>
    <xf numFmtId="0" fontId="5" fillId="0" borderId="8" xfId="0" applyFont="1" applyBorder="1"/>
    <xf numFmtId="0" fontId="2" fillId="0" borderId="21" xfId="0" applyFont="1" applyBorder="1"/>
    <xf numFmtId="0" fontId="0" fillId="0" borderId="0" xfId="0" applyFont="1" applyBorder="1"/>
    <xf numFmtId="0" fontId="0" fillId="0" borderId="22" xfId="0" applyFont="1" applyBorder="1"/>
    <xf numFmtId="0" fontId="5" fillId="0" borderId="26" xfId="0" applyFont="1" applyBorder="1"/>
    <xf numFmtId="0" fontId="5" fillId="0" borderId="23" xfId="0" applyFont="1" applyBorder="1"/>
    <xf numFmtId="0" fontId="4" fillId="0" borderId="21" xfId="0" applyFont="1" applyBorder="1"/>
    <xf numFmtId="0" fontId="2" fillId="0" borderId="27" xfId="0" applyFont="1" applyBorder="1"/>
    <xf numFmtId="0" fontId="4" fillId="0" borderId="9" xfId="0" applyFont="1" applyFill="1" applyBorder="1" applyAlignment="1"/>
    <xf numFmtId="0" fontId="4" fillId="0" borderId="8" xfId="0" applyFont="1" applyFill="1" applyBorder="1" applyAlignment="1"/>
    <xf numFmtId="0" fontId="3" fillId="0" borderId="24" xfId="0" applyFont="1" applyBorder="1"/>
    <xf numFmtId="0" fontId="5" fillId="0" borderId="19" xfId="0" applyFont="1" applyBorder="1"/>
    <xf numFmtId="0" fontId="5" fillId="0" borderId="0" xfId="0" applyFont="1" applyBorder="1"/>
    <xf numFmtId="0" fontId="5" fillId="0" borderId="22" xfId="0" applyFont="1" applyBorder="1"/>
    <xf numFmtId="0" fontId="5" fillId="0" borderId="24" xfId="0" applyFont="1" applyBorder="1"/>
    <xf numFmtId="0" fontId="8" fillId="0" borderId="0" xfId="0" applyFont="1" applyAlignment="1">
      <alignment vertical="center"/>
    </xf>
    <xf numFmtId="0" fontId="6" fillId="0" borderId="12" xfId="0" applyFont="1" applyBorder="1"/>
    <xf numFmtId="0" fontId="6" fillId="0" borderId="0" xfId="0" applyFont="1" applyBorder="1"/>
    <xf numFmtId="0" fontId="6" fillId="0" borderId="9" xfId="0" applyFont="1" applyBorder="1"/>
    <xf numFmtId="0" fontId="0" fillId="2" borderId="19" xfId="0" applyFill="1" applyBorder="1" applyAlignment="1" applyProtection="1">
      <alignment horizontal="right"/>
      <protection locked="0" hidden="1"/>
    </xf>
    <xf numFmtId="0" fontId="0" fillId="2" borderId="14" xfId="0" applyFill="1" applyBorder="1" applyProtection="1">
      <protection locked="0" hidden="1"/>
    </xf>
    <xf numFmtId="0" fontId="0" fillId="2" borderId="9" xfId="0" applyFill="1" applyBorder="1" applyProtection="1">
      <protection locked="0" hidden="1"/>
    </xf>
    <xf numFmtId="0" fontId="0" fillId="2" borderId="0" xfId="0" applyFill="1" applyBorder="1" applyProtection="1">
      <protection locked="0" hidden="1"/>
    </xf>
    <xf numFmtId="44" fontId="0" fillId="2" borderId="14" xfId="1" applyFont="1" applyFill="1" applyBorder="1" applyProtection="1">
      <protection locked="0" hidden="1"/>
    </xf>
    <xf numFmtId="0" fontId="0" fillId="2" borderId="24" xfId="0" applyFill="1" applyBorder="1" applyProtection="1">
      <protection locked="0" hidden="1"/>
    </xf>
    <xf numFmtId="164" fontId="3" fillId="2" borderId="15" xfId="0" applyNumberFormat="1" applyFont="1" applyFill="1" applyBorder="1" applyAlignment="1" applyProtection="1">
      <alignment horizontal="left"/>
      <protection locked="0" hidden="1"/>
    </xf>
    <xf numFmtId="164" fontId="3" fillId="2" borderId="16" xfId="0" applyNumberFormat="1" applyFont="1" applyFill="1" applyBorder="1" applyAlignment="1" applyProtection="1">
      <alignment horizontal="left"/>
      <protection locked="0" hidden="1"/>
    </xf>
    <xf numFmtId="164" fontId="3" fillId="2" borderId="17" xfId="0" applyNumberFormat="1" applyFont="1" applyFill="1" applyBorder="1" applyAlignment="1" applyProtection="1">
      <alignment horizontal="left"/>
      <protection locked="0" hidden="1"/>
    </xf>
    <xf numFmtId="0" fontId="0" fillId="0" borderId="19" xfId="0" applyFill="1" applyBorder="1" applyProtection="1"/>
    <xf numFmtId="0" fontId="2" fillId="0" borderId="18" xfId="0" applyFont="1" applyBorder="1" applyProtection="1"/>
    <xf numFmtId="0" fontId="0" fillId="0" borderId="19" xfId="0" applyBorder="1" applyProtection="1"/>
    <xf numFmtId="0" fontId="2" fillId="0" borderId="21" xfId="0" applyFont="1" applyBorder="1" applyProtection="1"/>
    <xf numFmtId="0" fontId="0" fillId="0" borderId="0" xfId="0" applyBorder="1" applyProtection="1"/>
    <xf numFmtId="0" fontId="2" fillId="0" borderId="23" xfId="0" applyFont="1" applyBorder="1" applyProtection="1"/>
    <xf numFmtId="0" fontId="0" fillId="0" borderId="24" xfId="0" applyBorder="1" applyProtection="1"/>
    <xf numFmtId="0" fontId="0" fillId="0" borderId="24" xfId="0" applyFill="1" applyBorder="1"/>
    <xf numFmtId="0" fontId="5" fillId="2" borderId="6" xfId="0" applyFont="1" applyFill="1" applyBorder="1" applyProtection="1">
      <protection locked="0" hidden="1"/>
    </xf>
    <xf numFmtId="0" fontId="0" fillId="0" borderId="0" xfId="0" applyAlignment="1">
      <alignment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21" xfId="0" applyBorder="1"/>
    <xf numFmtId="0" fontId="7" fillId="0" borderId="22" xfId="0" applyFont="1" applyBorder="1" applyAlignment="1">
      <alignment horizontal="right"/>
    </xf>
    <xf numFmtId="0" fontId="0" fillId="0" borderId="9" xfId="0" applyFill="1" applyBorder="1" applyProtection="1">
      <protection locked="0" hidden="1"/>
    </xf>
    <xf numFmtId="0" fontId="0" fillId="0" borderId="28" xfId="0" applyBorder="1" applyAlignment="1">
      <alignment vertical="top"/>
    </xf>
    <xf numFmtId="0" fontId="0" fillId="0" borderId="29" xfId="0" applyBorder="1" applyAlignment="1">
      <alignment wrapText="1"/>
    </xf>
    <xf numFmtId="0" fontId="3" fillId="2" borderId="22" xfId="0" applyFont="1" applyFill="1" applyBorder="1"/>
    <xf numFmtId="0" fontId="3" fillId="2" borderId="27" xfId="0" applyFont="1" applyFill="1" applyBorder="1"/>
    <xf numFmtId="164" fontId="5" fillId="2" borderId="1" xfId="0" applyNumberFormat="1" applyFont="1" applyFill="1" applyBorder="1" applyAlignment="1" applyProtection="1">
      <alignment horizontal="right"/>
    </xf>
    <xf numFmtId="0" fontId="0" fillId="0" borderId="33" xfId="0" applyBorder="1" applyAlignment="1">
      <alignment vertical="top"/>
    </xf>
    <xf numFmtId="0" fontId="0" fillId="0" borderId="34" xfId="0" applyBorder="1" applyAlignment="1">
      <alignment wrapText="1"/>
    </xf>
    <xf numFmtId="14" fontId="9" fillId="2" borderId="22" xfId="0" applyNumberFormat="1" applyFont="1" applyFill="1" applyBorder="1" applyAlignment="1">
      <alignment horizontal="left"/>
    </xf>
    <xf numFmtId="8" fontId="0" fillId="0" borderId="0" xfId="0" applyNumberFormat="1" applyBorder="1" applyAlignment="1">
      <alignment horizontal="right"/>
    </xf>
    <xf numFmtId="0" fontId="3" fillId="2" borderId="22" xfId="0" applyFont="1" applyFill="1" applyBorder="1" applyAlignment="1">
      <alignment horizontal="left"/>
    </xf>
    <xf numFmtId="0" fontId="3" fillId="2" borderId="25" xfId="0" applyFont="1" applyFill="1" applyBorder="1" applyAlignment="1" applyProtection="1">
      <alignment horizontal="left"/>
      <protection locked="0" hidden="1"/>
    </xf>
    <xf numFmtId="0" fontId="0" fillId="0" borderId="39" xfId="0" applyBorder="1" applyAlignment="1">
      <alignment vertical="top"/>
    </xf>
    <xf numFmtId="0" fontId="0" fillId="0" borderId="40" xfId="0" applyBorder="1" applyAlignment="1">
      <alignment wrapText="1"/>
    </xf>
    <xf numFmtId="0" fontId="5" fillId="2" borderId="21" xfId="0" applyFont="1" applyFill="1" applyBorder="1" applyAlignment="1" applyProtection="1">
      <alignment horizontal="left"/>
      <protection locked="0" hidden="1"/>
    </xf>
    <xf numFmtId="0" fontId="0" fillId="0" borderId="42" xfId="0" applyFill="1" applyBorder="1" applyAlignment="1">
      <alignment vertical="top" wrapText="1"/>
    </xf>
    <xf numFmtId="0" fontId="0" fillId="0" borderId="41" xfId="0" applyFill="1" applyBorder="1" applyAlignment="1">
      <alignment vertical="top"/>
    </xf>
    <xf numFmtId="0" fontId="0" fillId="0" borderId="29" xfId="0" applyBorder="1" applyAlignment="1">
      <alignment vertical="top" wrapText="1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8" fontId="0" fillId="0" borderId="0" xfId="1" applyNumberFormat="1" applyFont="1" applyBorder="1" applyAlignment="1">
      <alignment horizontal="right"/>
    </xf>
    <xf numFmtId="8" fontId="0" fillId="0" borderId="24" xfId="1" applyNumberFormat="1" applyFont="1" applyBorder="1" applyAlignment="1">
      <alignment horizontal="righ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8" fontId="2" fillId="0" borderId="12" xfId="1" applyNumberFormat="1" applyFont="1" applyBorder="1" applyAlignment="1">
      <alignment horizontal="right"/>
    </xf>
    <xf numFmtId="8" fontId="0" fillId="2" borderId="24" xfId="1" applyNumberFormat="1" applyFont="1" applyFill="1" applyBorder="1" applyAlignment="1" applyProtection="1">
      <alignment horizontal="right"/>
      <protection locked="0" hidden="1"/>
    </xf>
    <xf numFmtId="8" fontId="0" fillId="2" borderId="19" xfId="1" applyNumberFormat="1" applyFont="1" applyFill="1" applyBorder="1" applyAlignment="1" applyProtection="1">
      <alignment horizontal="right"/>
      <protection locked="0" hidden="1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8" fontId="1" fillId="2" borderId="0" xfId="1" applyNumberFormat="1" applyFont="1" applyFill="1" applyBorder="1" applyAlignment="1" applyProtection="1">
      <alignment horizontal="right"/>
      <protection locked="0" hidden="1"/>
    </xf>
    <xf numFmtId="8" fontId="2" fillId="0" borderId="14" xfId="1" applyNumberFormat="1" applyFont="1" applyBorder="1" applyAlignment="1">
      <alignment horizontal="right"/>
    </xf>
    <xf numFmtId="8" fontId="0" fillId="0" borderId="0" xfId="0" applyNumberFormat="1" applyBorder="1" applyAlignment="1">
      <alignment horizontal="right"/>
    </xf>
    <xf numFmtId="8" fontId="0" fillId="0" borderId="14" xfId="1" applyNumberFormat="1" applyFont="1" applyBorder="1" applyAlignment="1">
      <alignment horizontal="right"/>
    </xf>
    <xf numFmtId="8" fontId="2" fillId="0" borderId="0" xfId="0" applyNumberFormat="1" applyFont="1" applyBorder="1" applyAlignment="1">
      <alignment horizontal="right"/>
    </xf>
    <xf numFmtId="8" fontId="2" fillId="0" borderId="9" xfId="1" applyNumberFormat="1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5" fillId="0" borderId="12" xfId="0" applyFont="1" applyBorder="1" applyAlignment="1">
      <alignment horizontal="center"/>
    </xf>
    <xf numFmtId="8" fontId="0" fillId="2" borderId="0" xfId="0" applyNumberFormat="1" applyFill="1" applyBorder="1" applyAlignment="1" applyProtection="1">
      <alignment horizontal="right"/>
      <protection locked="0" hidden="1"/>
    </xf>
    <xf numFmtId="0" fontId="0" fillId="2" borderId="0" xfId="0" applyFill="1" applyBorder="1" applyAlignment="1" applyProtection="1">
      <alignment horizontal="right"/>
      <protection locked="0" hidden="1"/>
    </xf>
    <xf numFmtId="9" fontId="0" fillId="0" borderId="0" xfId="2" applyFont="1" applyBorder="1" applyAlignment="1">
      <alignment horizontal="right"/>
    </xf>
    <xf numFmtId="8" fontId="0" fillId="0" borderId="14" xfId="0" applyNumberFormat="1" applyBorder="1" applyAlignment="1">
      <alignment horizontal="right"/>
    </xf>
    <xf numFmtId="8" fontId="0" fillId="0" borderId="9" xfId="1" applyNumberFormat="1" applyFont="1" applyBorder="1" applyAlignment="1">
      <alignment horizontal="right"/>
    </xf>
    <xf numFmtId="164" fontId="0" fillId="2" borderId="0" xfId="0" applyNumberFormat="1" applyFill="1" applyBorder="1" applyAlignment="1" applyProtection="1">
      <alignment horizontal="right"/>
      <protection locked="0" hidden="1"/>
    </xf>
    <xf numFmtId="8" fontId="2" fillId="0" borderId="12" xfId="0" applyNumberFormat="1" applyFont="1" applyBorder="1" applyAlignment="1">
      <alignment horizontal="right"/>
    </xf>
    <xf numFmtId="8" fontId="0" fillId="0" borderId="19" xfId="0" applyNumberFormat="1" applyBorder="1" applyAlignment="1">
      <alignment horizontal="right"/>
    </xf>
    <xf numFmtId="0" fontId="10" fillId="0" borderId="21" xfId="0" applyFont="1" applyBorder="1" applyAlignment="1" applyProtection="1">
      <alignment horizontal="left" vertical="top"/>
    </xf>
    <xf numFmtId="0" fontId="10" fillId="0" borderId="0" xfId="0" applyFont="1" applyBorder="1" applyAlignment="1" applyProtection="1">
      <alignment horizontal="left" vertical="top"/>
    </xf>
    <xf numFmtId="0" fontId="10" fillId="0" borderId="22" xfId="0" applyFont="1" applyBorder="1" applyAlignment="1" applyProtection="1">
      <alignment horizontal="left" vertical="top"/>
    </xf>
    <xf numFmtId="0" fontId="10" fillId="0" borderId="23" xfId="0" applyFont="1" applyBorder="1" applyAlignment="1" applyProtection="1">
      <alignment horizontal="left" vertical="top"/>
    </xf>
    <xf numFmtId="0" fontId="10" fillId="0" borderId="24" xfId="0" applyFont="1" applyBorder="1" applyAlignment="1" applyProtection="1">
      <alignment horizontal="left" vertical="top"/>
    </xf>
    <xf numFmtId="0" fontId="10" fillId="0" borderId="25" xfId="0" applyFont="1" applyBorder="1" applyAlignment="1" applyProtection="1">
      <alignment horizontal="left" vertical="top"/>
    </xf>
    <xf numFmtId="0" fontId="0" fillId="2" borderId="0" xfId="0" applyFill="1" applyBorder="1" applyAlignment="1" applyProtection="1">
      <alignment horizontal="left"/>
      <protection locked="0" hidden="1"/>
    </xf>
    <xf numFmtId="0" fontId="0" fillId="2" borderId="22" xfId="0" applyFill="1" applyBorder="1" applyAlignment="1" applyProtection="1">
      <alignment horizontal="left"/>
      <protection locked="0" hidden="1"/>
    </xf>
    <xf numFmtId="0" fontId="0" fillId="2" borderId="24" xfId="0" applyFill="1" applyBorder="1" applyAlignment="1" applyProtection="1">
      <alignment horizontal="left"/>
      <protection locked="0" hidden="1"/>
    </xf>
    <xf numFmtId="0" fontId="0" fillId="2" borderId="25" xfId="0" applyFill="1" applyBorder="1" applyAlignment="1" applyProtection="1">
      <alignment horizontal="left"/>
      <protection locked="0" hidden="1"/>
    </xf>
    <xf numFmtId="0" fontId="0" fillId="2" borderId="19" xfId="0" applyFill="1" applyBorder="1" applyAlignment="1" applyProtection="1">
      <alignment horizontal="left"/>
      <protection locked="0" hidden="1"/>
    </xf>
    <xf numFmtId="0" fontId="0" fillId="2" borderId="20" xfId="0" applyFill="1" applyBorder="1" applyAlignment="1" applyProtection="1">
      <alignment horizontal="left"/>
      <protection locked="0" hidden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2" xfId="0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164" fontId="0" fillId="3" borderId="0" xfId="0" applyNumberFormat="1" applyFill="1" applyBorder="1" applyAlignment="1">
      <alignment horizontal="right"/>
    </xf>
    <xf numFmtId="8" fontId="0" fillId="2" borderId="24" xfId="0" applyNumberFormat="1" applyFill="1" applyBorder="1" applyAlignment="1" applyProtection="1">
      <alignment horizontal="right"/>
      <protection locked="0" hidden="1"/>
    </xf>
    <xf numFmtId="164" fontId="0" fillId="2" borderId="19" xfId="0" applyNumberFormat="1" applyFill="1" applyBorder="1" applyAlignment="1" applyProtection="1">
      <alignment horizontal="right"/>
      <protection locked="0" hidden="1"/>
    </xf>
    <xf numFmtId="0" fontId="5" fillId="0" borderId="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8" fontId="1" fillId="2" borderId="14" xfId="1" applyNumberFormat="1" applyFont="1" applyFill="1" applyBorder="1" applyAlignment="1" applyProtection="1">
      <alignment horizontal="right"/>
      <protection locked="0" hidden="1"/>
    </xf>
    <xf numFmtId="8" fontId="2" fillId="0" borderId="0" xfId="1" applyNumberFormat="1" applyFont="1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0" xfId="0" applyBorder="1" applyAlignment="1">
      <alignment horizontal="left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1" xfId="0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8" fontId="0" fillId="2" borderId="9" xfId="1" applyNumberFormat="1" applyFont="1" applyFill="1" applyBorder="1" applyAlignment="1" applyProtection="1">
      <alignment horizontal="right"/>
      <protection locked="0" hidden="1"/>
    </xf>
    <xf numFmtId="10" fontId="0" fillId="2" borderId="9" xfId="2" applyNumberFormat="1" applyFont="1" applyFill="1" applyBorder="1" applyAlignment="1" applyProtection="1">
      <alignment horizontal="right"/>
      <protection locked="0" hidden="1"/>
    </xf>
    <xf numFmtId="0" fontId="11" fillId="0" borderId="35" xfId="0" applyFont="1" applyBorder="1" applyAlignment="1">
      <alignment horizontal="left" vertical="top" wrapText="1"/>
    </xf>
    <xf numFmtId="0" fontId="11" fillId="0" borderId="36" xfId="0" applyFont="1" applyBorder="1" applyAlignment="1">
      <alignment horizontal="left" vertical="top" wrapText="1"/>
    </xf>
  </cellXfs>
  <cellStyles count="3">
    <cellStyle name="Prozent" xfId="2" builtinId="5"/>
    <cellStyle name="Standard" xfId="0" builtinId="0"/>
    <cellStyle name="Währung" xfId="1" builtinId="4"/>
  </cellStyles>
  <dxfs count="2">
    <dxf>
      <font>
        <strike val="0"/>
        <color rgb="FFFF0000"/>
      </font>
      <numFmt numFmtId="164" formatCode="[$-407]d/\ mmmm\ yyyy;@"/>
      <fill>
        <patternFill patternType="solid">
          <bgColor theme="2"/>
        </patternFill>
      </fill>
    </dxf>
    <dxf>
      <font>
        <b/>
        <i val="0"/>
        <u val="double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314325</xdr:colOff>
      <xdr:row>0</xdr:row>
      <xdr:rowOff>21790</xdr:rowOff>
    </xdr:from>
    <xdr:to>
      <xdr:col>7</xdr:col>
      <xdr:colOff>1962151</xdr:colOff>
      <xdr:row>4</xdr:row>
      <xdr:rowOff>156626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2675" y="21790"/>
          <a:ext cx="1647826" cy="753961"/>
        </a:xfrm>
        <a:prstGeom prst="rect">
          <a:avLst/>
        </a:prstGeom>
      </xdr:spPr>
    </xdr:pic>
    <xdr:clientData/>
  </xdr:twoCellAnchor>
  <xdr:twoCellAnchor>
    <xdr:from>
      <xdr:col>4</xdr:col>
      <xdr:colOff>314325</xdr:colOff>
      <xdr:row>69</xdr:row>
      <xdr:rowOff>0</xdr:rowOff>
    </xdr:from>
    <xdr:to>
      <xdr:col>8</xdr:col>
      <xdr:colOff>0</xdr:colOff>
      <xdr:row>69</xdr:row>
      <xdr:rowOff>0</xdr:rowOff>
    </xdr:to>
    <xdr:cxnSp macro="">
      <xdr:nvCxnSpPr>
        <xdr:cNvPr id="4" name="Gerade Verbindung 3"/>
        <xdr:cNvCxnSpPr/>
      </xdr:nvCxnSpPr>
      <xdr:spPr>
        <a:xfrm>
          <a:off x="4371975" y="10553700"/>
          <a:ext cx="32004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FF0000"/>
  </sheetPr>
  <dimension ref="A1:I76"/>
  <sheetViews>
    <sheetView showGridLines="0" tabSelected="1" topLeftCell="A10" zoomScaleNormal="100" workbookViewId="0">
      <selection activeCell="L40" sqref="L40"/>
    </sheetView>
  </sheetViews>
  <sheetFormatPr baseColWidth="10" defaultRowHeight="14.25" x14ac:dyDescent="0.2"/>
  <cols>
    <col min="1" max="1" width="33.625" customWidth="1"/>
    <col min="2" max="2" width="1.125" customWidth="1"/>
    <col min="3" max="3" width="13" bestFit="1" customWidth="1"/>
    <col min="4" max="4" width="9.125" customWidth="1"/>
    <col min="5" max="5" width="14.5" customWidth="1"/>
    <col min="6" max="6" width="3.875" customWidth="1"/>
    <col min="7" max="7" width="1.5" customWidth="1"/>
    <col min="8" max="8" width="27.5" style="5" customWidth="1"/>
    <col min="9" max="9" width="1.25" hidden="1" customWidth="1"/>
  </cols>
  <sheetData>
    <row r="1" spans="1:9" x14ac:dyDescent="0.2">
      <c r="A1" s="100"/>
      <c r="B1" s="101"/>
      <c r="C1" s="101"/>
      <c r="D1" s="101"/>
      <c r="E1" s="101"/>
      <c r="F1" s="101"/>
      <c r="G1" s="101"/>
      <c r="H1" s="102"/>
    </row>
    <row r="2" spans="1:9" ht="6" customHeight="1" x14ac:dyDescent="0.2">
      <c r="A2" s="75"/>
      <c r="B2" s="15"/>
      <c r="C2" s="15"/>
      <c r="D2" s="15"/>
      <c r="E2" s="15"/>
      <c r="F2" s="15"/>
      <c r="G2" s="15"/>
      <c r="H2" s="76"/>
    </row>
    <row r="3" spans="1:9" ht="14.25" customHeight="1" x14ac:dyDescent="0.2">
      <c r="A3" s="124" t="s">
        <v>87</v>
      </c>
      <c r="B3" s="125"/>
      <c r="C3" s="125"/>
      <c r="D3" s="125"/>
      <c r="E3" s="125"/>
      <c r="F3" s="125"/>
      <c r="G3" s="125"/>
      <c r="H3" s="126"/>
      <c r="I3" t="s">
        <v>21</v>
      </c>
    </row>
    <row r="4" spans="1:9" x14ac:dyDescent="0.2">
      <c r="A4" s="124"/>
      <c r="B4" s="125"/>
      <c r="C4" s="125"/>
      <c r="D4" s="125"/>
      <c r="E4" s="125"/>
      <c r="F4" s="125"/>
      <c r="G4" s="125"/>
      <c r="H4" s="126"/>
      <c r="I4" t="s">
        <v>22</v>
      </c>
    </row>
    <row r="5" spans="1:9" ht="15" thickBot="1" x14ac:dyDescent="0.25">
      <c r="A5" s="127"/>
      <c r="B5" s="128"/>
      <c r="C5" s="128"/>
      <c r="D5" s="128"/>
      <c r="E5" s="128"/>
      <c r="F5" s="128"/>
      <c r="G5" s="128"/>
      <c r="H5" s="129"/>
    </row>
    <row r="6" spans="1:9" ht="7.5" customHeight="1" thickBot="1" x14ac:dyDescent="0.25"/>
    <row r="7" spans="1:9" x14ac:dyDescent="0.2">
      <c r="A7" s="64" t="s">
        <v>55</v>
      </c>
      <c r="B7" s="65"/>
      <c r="C7" s="134" t="s">
        <v>69</v>
      </c>
      <c r="D7" s="134"/>
      <c r="E7" s="134"/>
      <c r="F7" s="134"/>
      <c r="G7" s="134"/>
      <c r="H7" s="135"/>
      <c r="I7" t="s">
        <v>12</v>
      </c>
    </row>
    <row r="8" spans="1:9" x14ac:dyDescent="0.2">
      <c r="A8" s="66" t="s">
        <v>54</v>
      </c>
      <c r="B8" s="67"/>
      <c r="C8" s="130" t="s">
        <v>59</v>
      </c>
      <c r="D8" s="130"/>
      <c r="E8" s="130"/>
      <c r="F8" s="130"/>
      <c r="G8" s="130"/>
      <c r="H8" s="131"/>
      <c r="I8" t="s">
        <v>13</v>
      </c>
    </row>
    <row r="9" spans="1:9" x14ac:dyDescent="0.2">
      <c r="A9" s="66" t="s">
        <v>0</v>
      </c>
      <c r="B9" s="67"/>
      <c r="C9" s="130" t="s">
        <v>3</v>
      </c>
      <c r="D9" s="130"/>
      <c r="E9" s="130"/>
      <c r="F9" s="130"/>
      <c r="G9" s="130"/>
      <c r="H9" s="131"/>
      <c r="I9" t="s">
        <v>15</v>
      </c>
    </row>
    <row r="10" spans="1:9" x14ac:dyDescent="0.2">
      <c r="A10" s="66" t="s">
        <v>1</v>
      </c>
      <c r="B10" s="67"/>
      <c r="C10" s="130" t="s">
        <v>82</v>
      </c>
      <c r="D10" s="130"/>
      <c r="E10" s="130"/>
      <c r="F10" s="130"/>
      <c r="G10" s="130"/>
      <c r="H10" s="131"/>
    </row>
    <row r="11" spans="1:9" x14ac:dyDescent="0.2">
      <c r="A11" s="66" t="s">
        <v>2</v>
      </c>
      <c r="B11" s="67"/>
      <c r="C11" s="130" t="s">
        <v>60</v>
      </c>
      <c r="D11" s="130"/>
      <c r="E11" s="130"/>
      <c r="F11" s="130"/>
      <c r="G11" s="130"/>
      <c r="H11" s="131"/>
    </row>
    <row r="12" spans="1:9" ht="15" thickBot="1" x14ac:dyDescent="0.25">
      <c r="A12" s="68" t="s">
        <v>80</v>
      </c>
      <c r="B12" s="69"/>
      <c r="C12" s="132">
        <v>6300000000</v>
      </c>
      <c r="D12" s="132"/>
      <c r="E12" s="132"/>
      <c r="F12" s="132"/>
      <c r="G12" s="132"/>
      <c r="H12" s="133"/>
    </row>
    <row r="13" spans="1:9" ht="7.5" customHeight="1" thickBot="1" x14ac:dyDescent="0.25">
      <c r="A13" s="114"/>
      <c r="B13" s="114"/>
      <c r="C13" s="114"/>
      <c r="D13" s="114"/>
      <c r="E13" s="114"/>
      <c r="F13" s="114"/>
      <c r="G13" s="114"/>
      <c r="H13" s="114"/>
    </row>
    <row r="14" spans="1:9" x14ac:dyDescent="0.2">
      <c r="A14" s="19" t="s">
        <v>4</v>
      </c>
      <c r="B14" s="12"/>
      <c r="C14" s="12"/>
      <c r="D14" s="12"/>
      <c r="E14" s="54" t="s">
        <v>63</v>
      </c>
      <c r="F14" s="54" t="s">
        <v>12</v>
      </c>
      <c r="G14" s="12"/>
      <c r="H14" s="13" t="s">
        <v>14</v>
      </c>
    </row>
    <row r="15" spans="1:9" x14ac:dyDescent="0.2">
      <c r="A15" s="41" t="s">
        <v>5</v>
      </c>
      <c r="B15" s="15"/>
      <c r="C15" s="15"/>
      <c r="D15" s="15"/>
      <c r="E15" s="117"/>
      <c r="F15" s="117"/>
      <c r="G15" s="15"/>
      <c r="H15" s="16"/>
    </row>
    <row r="16" spans="1:9" x14ac:dyDescent="0.2">
      <c r="A16" s="41" t="s">
        <v>71</v>
      </c>
      <c r="B16" s="15"/>
      <c r="C16" s="15"/>
      <c r="D16" s="15"/>
      <c r="E16" s="121"/>
      <c r="F16" s="121"/>
      <c r="G16" s="15"/>
      <c r="H16" s="16"/>
    </row>
    <row r="17" spans="1:8" x14ac:dyDescent="0.2">
      <c r="A17" s="41" t="s">
        <v>6</v>
      </c>
      <c r="B17" s="15"/>
      <c r="C17" s="15"/>
      <c r="D17" s="15" t="s">
        <v>9</v>
      </c>
      <c r="E17" s="121"/>
      <c r="F17" s="121"/>
      <c r="G17" s="15"/>
      <c r="H17" s="16"/>
    </row>
    <row r="18" spans="1:8" x14ac:dyDescent="0.2">
      <c r="A18" s="41" t="s">
        <v>7</v>
      </c>
      <c r="B18" s="15"/>
      <c r="C18" s="15"/>
      <c r="D18" s="15" t="s">
        <v>10</v>
      </c>
      <c r="E18" s="141">
        <f>IF(F14="TR",E17+21,E17+30)</f>
        <v>21</v>
      </c>
      <c r="F18" s="141"/>
      <c r="G18" s="15"/>
      <c r="H18" s="16" t="s">
        <v>16</v>
      </c>
    </row>
    <row r="19" spans="1:8" ht="15" thickBot="1" x14ac:dyDescent="0.25">
      <c r="A19" s="27" t="s">
        <v>8</v>
      </c>
      <c r="B19" s="17"/>
      <c r="C19" s="45" t="s">
        <v>17</v>
      </c>
      <c r="D19" s="17"/>
      <c r="E19" s="142"/>
      <c r="F19" s="142"/>
      <c r="G19" s="17"/>
      <c r="H19" s="18"/>
    </row>
    <row r="20" spans="1:8" ht="7.5" customHeight="1" thickBot="1" x14ac:dyDescent="0.25">
      <c r="A20" s="115"/>
      <c r="B20" s="115"/>
      <c r="C20" s="115"/>
      <c r="D20" s="115"/>
      <c r="E20" s="115"/>
      <c r="F20" s="115"/>
      <c r="G20" s="115"/>
      <c r="H20" s="115"/>
    </row>
    <row r="21" spans="1:8" x14ac:dyDescent="0.2">
      <c r="A21" s="19" t="s">
        <v>18</v>
      </c>
      <c r="B21" s="12"/>
      <c r="C21" s="12"/>
      <c r="D21" s="12"/>
      <c r="E21" s="143"/>
      <c r="F21" s="143"/>
      <c r="G21" s="12"/>
      <c r="H21" s="13" t="s">
        <v>58</v>
      </c>
    </row>
    <row r="22" spans="1:8" x14ac:dyDescent="0.2">
      <c r="A22" s="41" t="s">
        <v>19</v>
      </c>
      <c r="B22" s="15"/>
      <c r="C22" s="33" t="s">
        <v>17</v>
      </c>
      <c r="D22" s="15"/>
      <c r="E22" s="116"/>
      <c r="F22" s="116"/>
      <c r="G22" s="15"/>
      <c r="H22" s="16"/>
    </row>
    <row r="23" spans="1:8" ht="15" thickBot="1" x14ac:dyDescent="0.25">
      <c r="A23" s="41" t="s">
        <v>78</v>
      </c>
      <c r="B23" s="15"/>
      <c r="C23" s="33" t="s">
        <v>17</v>
      </c>
      <c r="D23" s="15"/>
      <c r="E23" s="116"/>
      <c r="F23" s="116"/>
      <c r="G23" s="15"/>
      <c r="H23" s="87" t="s">
        <v>74</v>
      </c>
    </row>
    <row r="24" spans="1:8" ht="15" thickBot="1" x14ac:dyDescent="0.25">
      <c r="A24" s="9" t="s">
        <v>20</v>
      </c>
      <c r="B24" s="4"/>
      <c r="C24" s="51" t="s">
        <v>17</v>
      </c>
      <c r="D24" s="4"/>
      <c r="E24" s="122">
        <f>SUM(E22:F23)</f>
        <v>0</v>
      </c>
      <c r="F24" s="122"/>
      <c r="G24" s="4"/>
      <c r="H24" s="7"/>
    </row>
    <row r="25" spans="1:8" ht="7.5" customHeight="1" thickBot="1" x14ac:dyDescent="0.25">
      <c r="A25" s="115"/>
      <c r="B25" s="115"/>
      <c r="C25" s="115"/>
      <c r="D25" s="115"/>
      <c r="E25" s="115"/>
      <c r="F25" s="115"/>
      <c r="G25" s="115"/>
      <c r="H25" s="115"/>
    </row>
    <row r="26" spans="1:8" ht="15" customHeight="1" x14ac:dyDescent="0.2">
      <c r="A26" s="23" t="s">
        <v>57</v>
      </c>
      <c r="B26" s="12"/>
      <c r="C26" s="12"/>
      <c r="D26" s="63" t="str">
        <f>IF(F14="TR","ja","nein")</f>
        <v>ja</v>
      </c>
      <c r="E26" s="123">
        <f>ROUND(IF(D26="nein","0,00 €",IF(E21&gt;=DATE(2019,8,1),MIN(IF(E22&gt;=297500,E41*10%,"0,00 €"),E22*5%),IF(E21&gt;=DATE(2019,5,10),IF(E22&gt;=297500,E22*5%,"0,00 €"),IF(E21&gt;=DATE(2018,5,16),E22*5%,IF(E21&lt;=DATE(2018,5,15),IF(E22&gt;50000,E22*10%,E41*10%),"0,00 €"))))),2)</f>
        <v>0</v>
      </c>
      <c r="F26" s="123"/>
      <c r="G26" s="139" t="str">
        <f>IF(E26&gt;0,IF(E21&gt;=DATE(2019,5,10),IF(E24&gt;=297500,"5% Sicherheitseinbehalt",""),IF(E21&gt;=DATE(2018,5,16),"5% Sicherheitseinbehalt",IF(E21&lt;=DATE(2018,5,15),"10% Sicherheitseinbehalt",""))),"")</f>
        <v/>
      </c>
      <c r="H26" s="140"/>
    </row>
    <row r="27" spans="1:8" ht="15" customHeight="1" x14ac:dyDescent="0.2">
      <c r="A27" s="24" t="s">
        <v>45</v>
      </c>
      <c r="B27" s="11"/>
      <c r="C27" s="58">
        <v>0</v>
      </c>
      <c r="D27" s="55" t="s">
        <v>22</v>
      </c>
      <c r="E27" s="119" t="str">
        <f>IF(D27="nein","0,00 €",C27*-1)</f>
        <v>0,00 €</v>
      </c>
      <c r="F27" s="119"/>
      <c r="G27" s="11"/>
      <c r="H27" s="25"/>
    </row>
    <row r="28" spans="1:8" ht="7.5" customHeight="1" x14ac:dyDescent="0.2">
      <c r="A28" s="95"/>
      <c r="B28" s="96"/>
      <c r="C28" s="96"/>
      <c r="D28" s="96"/>
      <c r="E28" s="96"/>
      <c r="F28" s="96"/>
      <c r="G28" s="96"/>
      <c r="H28" s="97"/>
    </row>
    <row r="29" spans="1:8" ht="15" customHeight="1" x14ac:dyDescent="0.2">
      <c r="A29" s="44" t="s">
        <v>23</v>
      </c>
      <c r="B29" s="43"/>
      <c r="C29" s="2"/>
      <c r="D29" s="77" t="str">
        <f>IF(F14="SR","ja",IF(F14="TSR","ja","nein"))</f>
        <v>nein</v>
      </c>
      <c r="E29" s="120">
        <f>ROUND(IF(D29="nein","0,00 €",IF(E21&gt;=DATE(2019,5,10),IF(E24&gt;=297500,E41*3%,"0,00 €"),IF(E21&gt;=DATE(2018,5,16),E41*3%,IF(E21&lt;=DATE(2018,5,15),IF(E41&gt;=10000,E41*5%,"0,00 €"))))),2)</f>
        <v>0</v>
      </c>
      <c r="F29" s="120"/>
      <c r="G29" s="106" t="str">
        <f>IF(E29&gt;0,IF(E21&gt;=DATE(2019,5,10),IF(E24&gt;=297500,"3% Gewährleistungseinbehalt",""),IF(E21&gt;=DATE(2018,5,16),"3% Gewährleistungseinbehalt",IF(E21&lt;=DATE(2018,5,15),"5% Gewährleistungseinbehalt",""))),"")</f>
        <v/>
      </c>
      <c r="H29" s="107"/>
    </row>
    <row r="30" spans="1:8" ht="15" customHeight="1" x14ac:dyDescent="0.2">
      <c r="A30" s="24" t="s">
        <v>46</v>
      </c>
      <c r="B30" s="11"/>
      <c r="C30" s="58">
        <v>0</v>
      </c>
      <c r="D30" s="55" t="s">
        <v>22</v>
      </c>
      <c r="E30" s="119" t="str">
        <f>IF(D29="nein","0,00 €",IF(D30="nein","0,00 €",C30*-1))</f>
        <v>0,00 €</v>
      </c>
      <c r="F30" s="119"/>
      <c r="G30" s="11"/>
      <c r="H30" s="25"/>
    </row>
    <row r="31" spans="1:8" ht="7.5" customHeight="1" x14ac:dyDescent="0.2">
      <c r="A31" s="95"/>
      <c r="B31" s="96"/>
      <c r="C31" s="96"/>
      <c r="D31" s="96"/>
      <c r="E31" s="96"/>
      <c r="F31" s="96"/>
      <c r="G31" s="96"/>
      <c r="H31" s="97"/>
    </row>
    <row r="32" spans="1:8" ht="15" customHeight="1" x14ac:dyDescent="0.2">
      <c r="A32" s="26" t="s">
        <v>24</v>
      </c>
      <c r="B32" s="2"/>
      <c r="C32" s="2"/>
      <c r="D32" s="56" t="s">
        <v>22</v>
      </c>
      <c r="E32" s="161">
        <v>0</v>
      </c>
      <c r="F32" s="161"/>
      <c r="G32" s="2"/>
      <c r="H32" s="6"/>
    </row>
    <row r="33" spans="1:8" ht="15" customHeight="1" x14ac:dyDescent="0.2">
      <c r="A33" s="41" t="s">
        <v>85</v>
      </c>
      <c r="B33" s="15"/>
      <c r="C33" s="15"/>
      <c r="D33" s="57" t="s">
        <v>21</v>
      </c>
      <c r="E33" s="118" t="str">
        <f>IF(D33="nein","15%",IF(H33&lt;E16,15%,"0,00%"))</f>
        <v>0,00%</v>
      </c>
      <c r="F33" s="118"/>
      <c r="G33" s="15"/>
      <c r="H33" s="85" t="s">
        <v>77</v>
      </c>
    </row>
    <row r="34" spans="1:8" ht="15" customHeight="1" x14ac:dyDescent="0.2">
      <c r="A34" s="41" t="s">
        <v>83</v>
      </c>
      <c r="B34" s="15"/>
      <c r="C34" s="15"/>
      <c r="D34" s="57" t="s">
        <v>21</v>
      </c>
      <c r="E34" s="118" t="str">
        <f>IF(F14="SR",IF(D34="nein","5,00%","0,00%"),"0,00%")</f>
        <v>0,00%</v>
      </c>
      <c r="F34" s="118"/>
      <c r="G34" s="15"/>
      <c r="H34" s="85"/>
    </row>
    <row r="35" spans="1:8" ht="15" customHeight="1" thickBot="1" x14ac:dyDescent="0.25">
      <c r="A35" s="27" t="s">
        <v>25</v>
      </c>
      <c r="B35" s="17"/>
      <c r="C35" s="45" t="s">
        <v>17</v>
      </c>
      <c r="D35" s="59" t="s">
        <v>22</v>
      </c>
      <c r="E35" s="104"/>
      <c r="F35" s="104"/>
      <c r="G35" s="70"/>
      <c r="H35" s="88" t="s">
        <v>70</v>
      </c>
    </row>
    <row r="36" spans="1:8" ht="7.5" customHeight="1" thickBot="1" x14ac:dyDescent="0.25">
      <c r="A36" s="115"/>
      <c r="B36" s="115"/>
      <c r="C36" s="115"/>
      <c r="D36" s="115"/>
      <c r="E36" s="115"/>
      <c r="F36" s="115"/>
      <c r="G36" s="115"/>
      <c r="H36" s="115"/>
    </row>
    <row r="37" spans="1:8" ht="15" customHeight="1" x14ac:dyDescent="0.2">
      <c r="A37" s="19" t="s">
        <v>26</v>
      </c>
      <c r="B37" s="12"/>
      <c r="C37" s="12"/>
      <c r="D37" s="28" t="s">
        <v>27</v>
      </c>
      <c r="E37" s="105"/>
      <c r="F37" s="105"/>
      <c r="G37" s="12"/>
      <c r="H37" s="13"/>
    </row>
    <row r="38" spans="1:8" ht="15" customHeight="1" x14ac:dyDescent="0.2">
      <c r="A38" s="14" t="s">
        <v>24</v>
      </c>
      <c r="B38" s="15"/>
      <c r="C38" s="15"/>
      <c r="D38" s="29" t="s">
        <v>27</v>
      </c>
      <c r="E38" s="98" t="str">
        <f>IF(D32="ja",E37*E32*-1,"0,00 €")</f>
        <v>0,00 €</v>
      </c>
      <c r="F38" s="98"/>
      <c r="G38" s="15"/>
      <c r="H38" s="16" t="s">
        <v>73</v>
      </c>
    </row>
    <row r="39" spans="1:8" ht="15" customHeight="1" x14ac:dyDescent="0.2">
      <c r="A39" s="14" t="s">
        <v>28</v>
      </c>
      <c r="B39" s="15"/>
      <c r="C39" s="15"/>
      <c r="D39" s="29" t="s">
        <v>27</v>
      </c>
      <c r="E39" s="98">
        <f>SUM(E37:F38)</f>
        <v>0</v>
      </c>
      <c r="F39" s="98"/>
      <c r="G39" s="15"/>
      <c r="H39" s="16"/>
    </row>
    <row r="40" spans="1:8" ht="15" customHeight="1" x14ac:dyDescent="0.2">
      <c r="A40" s="14" t="s">
        <v>29</v>
      </c>
      <c r="B40" s="15"/>
      <c r="C40" s="15"/>
      <c r="D40" s="30">
        <v>0.19</v>
      </c>
      <c r="E40" s="98">
        <f>ROUND(E39*D40,2)</f>
        <v>0</v>
      </c>
      <c r="F40" s="98"/>
      <c r="G40" s="15"/>
      <c r="H40" s="16"/>
    </row>
    <row r="41" spans="1:8" s="10" customFormat="1" ht="15" customHeight="1" x14ac:dyDescent="0.2">
      <c r="A41" s="34"/>
      <c r="B41" s="31"/>
      <c r="C41" s="31"/>
      <c r="D41" s="32" t="s">
        <v>17</v>
      </c>
      <c r="E41" s="109">
        <f>SUM(E39:F40)</f>
        <v>0</v>
      </c>
      <c r="F41" s="109"/>
      <c r="G41" s="31"/>
      <c r="H41" s="42" t="str">
        <f>IF(E41&gt;E24,"Auftragssumme zu gering!","")</f>
        <v/>
      </c>
    </row>
    <row r="42" spans="1:8" ht="7.5" customHeight="1" x14ac:dyDescent="0.2">
      <c r="A42" s="95"/>
      <c r="B42" s="96"/>
      <c r="C42" s="96"/>
      <c r="D42" s="96"/>
      <c r="E42" s="96"/>
      <c r="F42" s="96"/>
      <c r="G42" s="96"/>
      <c r="H42" s="97"/>
    </row>
    <row r="43" spans="1:8" ht="15" customHeight="1" x14ac:dyDescent="0.2">
      <c r="A43" s="26" t="s">
        <v>39</v>
      </c>
      <c r="B43" s="2"/>
      <c r="C43" s="2"/>
      <c r="D43" s="2"/>
      <c r="E43" s="2"/>
      <c r="F43" s="2"/>
      <c r="G43" s="2"/>
      <c r="H43" s="6"/>
    </row>
    <row r="44" spans="1:8" ht="15" customHeight="1" x14ac:dyDescent="0.2">
      <c r="A44" s="14" t="s">
        <v>61</v>
      </c>
      <c r="B44" s="15"/>
      <c r="C44" s="15"/>
      <c r="D44" s="15"/>
      <c r="E44" s="110">
        <f>IF(E26+E27&gt;=0,((E26+E27)*-1),"0,00 €")</f>
        <v>0</v>
      </c>
      <c r="F44" s="110"/>
      <c r="G44" s="15"/>
      <c r="H44" s="16" t="str">
        <f>IF(E44=E26*-1,"keine Bürgschaft eingereicht!",IF(C27&lt;E26,"Differenz zur Bürgschaft!","Bürgschaft deckt den Einbehalt!"))</f>
        <v>keine Bürgschaft eingereicht!</v>
      </c>
    </row>
    <row r="45" spans="1:8" ht="15" customHeight="1" x14ac:dyDescent="0.2">
      <c r="A45" s="158" t="s">
        <v>62</v>
      </c>
      <c r="B45" s="159"/>
      <c r="C45" s="159"/>
      <c r="D45" s="11"/>
      <c r="E45" s="111">
        <f>IF(E29+E30&gt;=0,((E29+E30)*-1),"0,00 €")</f>
        <v>0</v>
      </c>
      <c r="F45" s="111"/>
      <c r="G45" s="11"/>
      <c r="H45" s="25" t="str">
        <f>IF(E45=E29*-1,"keine Bürgschaft eingereicht!",IF(C30&lt;E29,"Differenz zur Bürgschaft!","Bürgschaft deckt den Einbehalt!"))</f>
        <v>keine Bürgschaft eingereicht!</v>
      </c>
    </row>
    <row r="46" spans="1:8" ht="7.5" customHeight="1" x14ac:dyDescent="0.2">
      <c r="A46" s="14"/>
      <c r="B46" s="15"/>
      <c r="C46" s="15"/>
      <c r="D46" s="15"/>
      <c r="E46" s="86"/>
      <c r="F46" s="86"/>
      <c r="G46" s="15"/>
      <c r="H46" s="16"/>
    </row>
    <row r="47" spans="1:8" s="22" customFormat="1" ht="15" customHeight="1" x14ac:dyDescent="0.2">
      <c r="A47" s="36" t="s">
        <v>30</v>
      </c>
      <c r="B47" s="37"/>
      <c r="C47" s="52" t="s">
        <v>17</v>
      </c>
      <c r="D47" s="37"/>
      <c r="E47" s="112">
        <f>E41+(SUM(E44:F45))</f>
        <v>0</v>
      </c>
      <c r="F47" s="112"/>
      <c r="G47" s="37"/>
      <c r="H47" s="38"/>
    </row>
    <row r="48" spans="1:8" ht="15" customHeight="1" x14ac:dyDescent="0.2">
      <c r="A48" s="1" t="s">
        <v>31</v>
      </c>
      <c r="B48" s="2"/>
      <c r="C48" s="53" t="s">
        <v>17</v>
      </c>
      <c r="D48" s="2"/>
      <c r="E48" s="113">
        <f>SUM(E49:F57)</f>
        <v>0</v>
      </c>
      <c r="F48" s="113"/>
      <c r="G48" s="2"/>
      <c r="H48" s="6" t="s">
        <v>32</v>
      </c>
    </row>
    <row r="49" spans="1:8" ht="15" customHeight="1" x14ac:dyDescent="0.2">
      <c r="A49" s="14"/>
      <c r="B49" s="15"/>
      <c r="C49" s="15"/>
      <c r="D49" s="15"/>
      <c r="E49" s="108"/>
      <c r="F49" s="108"/>
      <c r="G49" s="15"/>
      <c r="H49" s="80" t="s">
        <v>33</v>
      </c>
    </row>
    <row r="50" spans="1:8" ht="15" customHeight="1" x14ac:dyDescent="0.2">
      <c r="A50" s="14"/>
      <c r="B50" s="15"/>
      <c r="C50" s="15"/>
      <c r="D50" s="15"/>
      <c r="E50" s="108"/>
      <c r="F50" s="108"/>
      <c r="G50" s="15"/>
      <c r="H50" s="80" t="s">
        <v>41</v>
      </c>
    </row>
    <row r="51" spans="1:8" ht="15" customHeight="1" x14ac:dyDescent="0.2">
      <c r="A51" s="14"/>
      <c r="B51" s="15"/>
      <c r="C51" s="15"/>
      <c r="D51" s="15"/>
      <c r="E51" s="108"/>
      <c r="F51" s="108"/>
      <c r="G51" s="15"/>
      <c r="H51" s="80" t="s">
        <v>11</v>
      </c>
    </row>
    <row r="52" spans="1:8" ht="15" customHeight="1" x14ac:dyDescent="0.2">
      <c r="A52" s="14"/>
      <c r="B52" s="15"/>
      <c r="C52" s="15"/>
      <c r="D52" s="15"/>
      <c r="E52" s="108"/>
      <c r="F52" s="108"/>
      <c r="G52" s="15"/>
      <c r="H52" s="80" t="s">
        <v>40</v>
      </c>
    </row>
    <row r="53" spans="1:8" ht="15" customHeight="1" x14ac:dyDescent="0.2">
      <c r="A53" s="14"/>
      <c r="B53" s="15"/>
      <c r="C53" s="15"/>
      <c r="D53" s="15"/>
      <c r="E53" s="108"/>
      <c r="F53" s="108"/>
      <c r="G53" s="15"/>
      <c r="H53" s="80" t="s">
        <v>42</v>
      </c>
    </row>
    <row r="54" spans="1:8" ht="15" customHeight="1" x14ac:dyDescent="0.2">
      <c r="A54" s="14"/>
      <c r="B54" s="15"/>
      <c r="C54" s="15"/>
      <c r="D54" s="15"/>
      <c r="E54" s="108"/>
      <c r="F54" s="108"/>
      <c r="G54" s="15"/>
      <c r="H54" s="80" t="s">
        <v>51</v>
      </c>
    </row>
    <row r="55" spans="1:8" ht="15" customHeight="1" x14ac:dyDescent="0.2">
      <c r="A55" s="14"/>
      <c r="B55" s="15"/>
      <c r="C55" s="15"/>
      <c r="D55" s="15"/>
      <c r="E55" s="108"/>
      <c r="F55" s="108"/>
      <c r="G55" s="15"/>
      <c r="H55" s="80" t="s">
        <v>52</v>
      </c>
    </row>
    <row r="56" spans="1:8" ht="15" customHeight="1" x14ac:dyDescent="0.2">
      <c r="A56" s="14"/>
      <c r="B56" s="15"/>
      <c r="C56" s="15"/>
      <c r="D56" s="15"/>
      <c r="E56" s="108"/>
      <c r="F56" s="108"/>
      <c r="G56" s="15"/>
      <c r="H56" s="80" t="s">
        <v>53</v>
      </c>
    </row>
    <row r="57" spans="1:8" ht="15" customHeight="1" x14ac:dyDescent="0.2">
      <c r="A57" s="39"/>
      <c r="B57" s="11"/>
      <c r="C57" s="11"/>
      <c r="D57" s="11"/>
      <c r="E57" s="147"/>
      <c r="F57" s="147"/>
      <c r="G57" s="11"/>
      <c r="H57" s="81" t="s">
        <v>76</v>
      </c>
    </row>
    <row r="58" spans="1:8" ht="7.5" customHeight="1" x14ac:dyDescent="0.2">
      <c r="A58" s="14"/>
      <c r="B58" s="15"/>
      <c r="C58" s="15"/>
      <c r="D58" s="15"/>
      <c r="E58" s="86"/>
      <c r="F58" s="86"/>
      <c r="G58" s="15"/>
      <c r="H58" s="16"/>
    </row>
    <row r="59" spans="1:8" s="22" customFormat="1" ht="15" customHeight="1" x14ac:dyDescent="0.2">
      <c r="A59" s="36" t="s">
        <v>38</v>
      </c>
      <c r="B59" s="37"/>
      <c r="C59" s="52" t="s">
        <v>17</v>
      </c>
      <c r="D59" s="37"/>
      <c r="E59" s="148">
        <f>E47-E48</f>
        <v>0</v>
      </c>
      <c r="F59" s="148"/>
      <c r="G59" s="37"/>
      <c r="H59" s="38"/>
    </row>
    <row r="60" spans="1:8" ht="15" customHeight="1" x14ac:dyDescent="0.2">
      <c r="A60" s="35" t="s">
        <v>37</v>
      </c>
      <c r="B60" s="2"/>
      <c r="C60" s="2"/>
      <c r="D60" s="2"/>
      <c r="E60" s="160">
        <v>0</v>
      </c>
      <c r="F60" s="160"/>
      <c r="G60" s="2"/>
      <c r="H60" s="6"/>
    </row>
    <row r="61" spans="1:8" ht="15" customHeight="1" x14ac:dyDescent="0.2">
      <c r="A61" s="14" t="s">
        <v>25</v>
      </c>
      <c r="B61" s="15"/>
      <c r="C61" s="15"/>
      <c r="D61" s="15"/>
      <c r="E61" s="98">
        <f>E35</f>
        <v>0</v>
      </c>
      <c r="F61" s="98"/>
      <c r="G61" s="15"/>
      <c r="H61" s="16" t="s">
        <v>91</v>
      </c>
    </row>
    <row r="62" spans="1:8" x14ac:dyDescent="0.2">
      <c r="A62" s="14" t="s">
        <v>43</v>
      </c>
      <c r="B62" s="15"/>
      <c r="C62" s="15"/>
      <c r="D62" s="15"/>
      <c r="E62" s="98">
        <f>ROUND(E41*E33*-1,2)</f>
        <v>0</v>
      </c>
      <c r="F62" s="98"/>
      <c r="G62" s="15"/>
      <c r="H62" s="16" t="s">
        <v>44</v>
      </c>
    </row>
    <row r="63" spans="1:8" ht="15" thickBot="1" x14ac:dyDescent="0.25">
      <c r="A63" s="40" t="s">
        <v>84</v>
      </c>
      <c r="B63" s="17"/>
      <c r="C63" s="17"/>
      <c r="D63" s="17"/>
      <c r="E63" s="99">
        <f>ROUND(E41*E34*-1,2)</f>
        <v>0</v>
      </c>
      <c r="F63" s="99"/>
      <c r="G63" s="17"/>
      <c r="H63" s="18" t="s">
        <v>86</v>
      </c>
    </row>
    <row r="64" spans="1:8" ht="7.5" customHeight="1" thickBot="1" x14ac:dyDescent="0.25">
      <c r="A64" s="152"/>
      <c r="B64" s="145"/>
      <c r="C64" s="145"/>
      <c r="D64" s="145"/>
      <c r="E64" s="145"/>
      <c r="F64" s="145"/>
      <c r="G64" s="145"/>
      <c r="H64" s="153"/>
    </row>
    <row r="65" spans="1:8" s="22" customFormat="1" ht="15" thickBot="1" x14ac:dyDescent="0.25">
      <c r="A65" s="3" t="s">
        <v>36</v>
      </c>
      <c r="B65" s="20"/>
      <c r="C65" s="51" t="s">
        <v>17</v>
      </c>
      <c r="D65" s="20"/>
      <c r="E65" s="103">
        <f>SUM(E59:F63)</f>
        <v>0</v>
      </c>
      <c r="F65" s="103"/>
      <c r="G65" s="20"/>
      <c r="H65" s="21"/>
    </row>
    <row r="66" spans="1:8" ht="7.5" customHeight="1" thickBot="1" x14ac:dyDescent="0.25">
      <c r="A66" s="115"/>
      <c r="B66" s="115"/>
      <c r="C66" s="115"/>
      <c r="D66" s="115"/>
      <c r="E66" s="115"/>
      <c r="F66" s="115"/>
      <c r="G66" s="115"/>
      <c r="H66" s="115"/>
    </row>
    <row r="67" spans="1:8" s="8" customFormat="1" ht="13.5" thickBot="1" x14ac:dyDescent="0.25">
      <c r="A67" s="19" t="s">
        <v>47</v>
      </c>
      <c r="B67" s="46"/>
      <c r="C67" s="46"/>
      <c r="D67" s="46"/>
      <c r="E67" s="46"/>
      <c r="F67" s="46"/>
      <c r="G67" s="46"/>
      <c r="H67" s="82">
        <f ca="1">TODAY()</f>
        <v>45107</v>
      </c>
    </row>
    <row r="68" spans="1:8" s="8" customFormat="1" ht="7.5" customHeight="1" x14ac:dyDescent="0.2">
      <c r="A68" s="14"/>
      <c r="B68" s="47"/>
      <c r="C68" s="47"/>
      <c r="D68" s="47"/>
      <c r="E68" s="47"/>
      <c r="F68" s="47"/>
      <c r="G68" s="47"/>
      <c r="H68" s="48"/>
    </row>
    <row r="69" spans="1:8" s="8" customFormat="1" ht="27" customHeight="1" x14ac:dyDescent="0.2">
      <c r="A69" s="91"/>
      <c r="B69" s="47"/>
      <c r="C69" s="47"/>
      <c r="D69" s="47"/>
      <c r="E69" s="47"/>
      <c r="F69" s="47"/>
      <c r="G69" s="47"/>
      <c r="H69" s="48"/>
    </row>
    <row r="70" spans="1:8" s="8" customFormat="1" ht="15" customHeight="1" thickBot="1" x14ac:dyDescent="0.25">
      <c r="A70" s="71" t="s">
        <v>48</v>
      </c>
      <c r="B70" s="49"/>
      <c r="C70" s="144" t="s">
        <v>49</v>
      </c>
      <c r="D70" s="144"/>
      <c r="E70" s="145" t="s">
        <v>50</v>
      </c>
      <c r="F70" s="145"/>
      <c r="G70" s="145"/>
      <c r="H70" s="146"/>
    </row>
    <row r="71" spans="1:8" ht="7.5" customHeight="1" thickBot="1" x14ac:dyDescent="0.25">
      <c r="A71" s="154"/>
      <c r="B71" s="154"/>
      <c r="C71" s="154"/>
      <c r="D71" s="154"/>
      <c r="E71" s="154"/>
      <c r="F71" s="154"/>
      <c r="G71" s="154"/>
      <c r="H71" s="154"/>
    </row>
    <row r="72" spans="1:8" x14ac:dyDescent="0.2">
      <c r="A72" s="155" t="s">
        <v>56</v>
      </c>
      <c r="B72" s="156"/>
      <c r="C72" s="156"/>
      <c r="D72" s="156"/>
      <c r="E72" s="156"/>
      <c r="F72" s="156"/>
      <c r="G72" s="157"/>
      <c r="H72" s="60"/>
    </row>
    <row r="73" spans="1:8" x14ac:dyDescent="0.2">
      <c r="A73" s="149" t="s">
        <v>34</v>
      </c>
      <c r="B73" s="150"/>
      <c r="C73" s="150"/>
      <c r="D73" s="150"/>
      <c r="E73" s="150"/>
      <c r="F73" s="150"/>
      <c r="G73" s="151"/>
      <c r="H73" s="61"/>
    </row>
    <row r="74" spans="1:8" ht="15" thickBot="1" x14ac:dyDescent="0.25">
      <c r="A74" s="136" t="s">
        <v>35</v>
      </c>
      <c r="B74" s="137"/>
      <c r="C74" s="137"/>
      <c r="D74" s="137"/>
      <c r="E74" s="137"/>
      <c r="F74" s="137"/>
      <c r="G74" s="138"/>
      <c r="H74" s="62"/>
    </row>
    <row r="75" spans="1:8" ht="7.5" customHeight="1" x14ac:dyDescent="0.2"/>
    <row r="76" spans="1:8" x14ac:dyDescent="0.2">
      <c r="A76" s="50"/>
    </row>
  </sheetData>
  <sheetProtection formatCells="0" formatColumns="0" formatRows="0" insertRows="0" selectLockedCells="1"/>
  <customSheetViews>
    <customSheetView guid="{AD666BBE-9DE6-41CB-A145-01F54CA1A204}" showPageBreaks="1" showGridLines="0" printArea="1" hiddenColumns="1">
      <selection activeCell="A3" sqref="A3:H5"/>
      <pageMargins left="0.70866141732283461" right="0.70866141732283461" top="0.78740157480314965" bottom="0.78740157480314965" header="0.31496062992125984" footer="0.31496062992125984"/>
      <pageSetup paperSize="9" scale="72" orientation="portrait" r:id="rId1"/>
      <headerFooter>
        <oddFooter>&amp;LVers.-Nr.: 03.03.2020</oddFooter>
      </headerFooter>
    </customSheetView>
  </customSheetViews>
  <mergeCells count="67">
    <mergeCell ref="E39:F39"/>
    <mergeCell ref="E30:F30"/>
    <mergeCell ref="E32:F32"/>
    <mergeCell ref="E33:F33"/>
    <mergeCell ref="E38:F38"/>
    <mergeCell ref="A64:H64"/>
    <mergeCell ref="A66:H66"/>
    <mergeCell ref="A71:H71"/>
    <mergeCell ref="A72:G72"/>
    <mergeCell ref="A45:C45"/>
    <mergeCell ref="E61:F61"/>
    <mergeCell ref="E55:F55"/>
    <mergeCell ref="E56:F56"/>
    <mergeCell ref="E54:F54"/>
    <mergeCell ref="E60:F60"/>
    <mergeCell ref="A74:G74"/>
    <mergeCell ref="G26:H26"/>
    <mergeCell ref="E17:F17"/>
    <mergeCell ref="E18:F18"/>
    <mergeCell ref="E19:F19"/>
    <mergeCell ref="E21:F21"/>
    <mergeCell ref="E22:F22"/>
    <mergeCell ref="E50:F50"/>
    <mergeCell ref="E51:F51"/>
    <mergeCell ref="C70:D70"/>
    <mergeCell ref="E70:H70"/>
    <mergeCell ref="E53:F53"/>
    <mergeCell ref="E57:F57"/>
    <mergeCell ref="E59:F59"/>
    <mergeCell ref="A73:G73"/>
    <mergeCell ref="A20:H20"/>
    <mergeCell ref="A3:H5"/>
    <mergeCell ref="C8:H8"/>
    <mergeCell ref="C9:H9"/>
    <mergeCell ref="C10:H10"/>
    <mergeCell ref="C12:H12"/>
    <mergeCell ref="C7:H7"/>
    <mergeCell ref="C11:H11"/>
    <mergeCell ref="A13:H13"/>
    <mergeCell ref="A25:H25"/>
    <mergeCell ref="A28:H28"/>
    <mergeCell ref="A31:H31"/>
    <mergeCell ref="A36:H36"/>
    <mergeCell ref="E23:F23"/>
    <mergeCell ref="E15:F15"/>
    <mergeCell ref="E34:F34"/>
    <mergeCell ref="E27:F27"/>
    <mergeCell ref="E29:F29"/>
    <mergeCell ref="E16:F16"/>
    <mergeCell ref="E24:F24"/>
    <mergeCell ref="E26:F26"/>
    <mergeCell ref="A42:H42"/>
    <mergeCell ref="E62:F62"/>
    <mergeCell ref="E63:F63"/>
    <mergeCell ref="A1:H1"/>
    <mergeCell ref="E65:F65"/>
    <mergeCell ref="E35:F35"/>
    <mergeCell ref="E37:F37"/>
    <mergeCell ref="G29:H29"/>
    <mergeCell ref="E52:F52"/>
    <mergeCell ref="E40:F40"/>
    <mergeCell ref="E41:F41"/>
    <mergeCell ref="E44:F44"/>
    <mergeCell ref="E45:F45"/>
    <mergeCell ref="E47:F47"/>
    <mergeCell ref="E48:F48"/>
    <mergeCell ref="E49:F49"/>
  </mergeCells>
  <conditionalFormatting sqref="H41">
    <cfRule type="containsText" dxfId="1" priority="2" operator="containsText" text="Auftragssumme zu gering!">
      <formula>NOT(ISERROR(SEARCH("Auftragssumme zu gering!",H41)))</formula>
    </cfRule>
  </conditionalFormatting>
  <conditionalFormatting sqref="H33:H34">
    <cfRule type="expression" dxfId="0" priority="1">
      <formula>$D$33="ja"</formula>
    </cfRule>
  </conditionalFormatting>
  <dataValidations count="8">
    <dataValidation type="list" showInputMessage="1" showErrorMessage="1" sqref="F14">
      <formula1>$I$7:$I$9</formula1>
    </dataValidation>
    <dataValidation type="list" showInputMessage="1" showErrorMessage="1" sqref="D32:D35 D30 D27">
      <formula1>$I$3:$I$4</formula1>
    </dataValidation>
    <dataValidation type="decimal" operator="lessThanOrEqual" allowBlank="1" showInputMessage="1" showErrorMessage="1" error="Bitte eine Zahl &lt; 0,00€ eingeben." sqref="E35:F35">
      <formula1>0</formula1>
    </dataValidation>
    <dataValidation type="textLength" allowBlank="1" showInputMessage="1" showErrorMessage="1" prompt="Zelle gesperrt!" sqref="E18:F18 A3:H5 A13:A23 G14:H19 C69:H70 G37:H37 A60:D60 A7:A11 C14:D19 C21:D23 H21:H22 A25:A27 A24:H24 G32:H32 A36 A37:D37 G21:G23 A30:A31 E26:F26 A49:D57 G60:H60 A58:H59 A67:G68 A72:G74 E27:H30 A28:C29 D28 G33:G34 A32:C32 E65:F65 G26:H26 A1:H2 A6:H6 A64:D66 G64:H66 E64:F64 E66:F66 C26:D26 A61:G62 H62 H61 A38:C48 D41:D48 D38:D39 G38:H48 E38:F39 E41:F48">
      <formula1>0</formula1>
      <formula2>0</formula2>
    </dataValidation>
    <dataValidation type="textLength" allowBlank="1" showInputMessage="1" showErrorMessage="1" sqref="A71">
      <formula1>0</formula1>
      <formula2>0</formula2>
    </dataValidation>
    <dataValidation allowBlank="1" showInputMessage="1" showErrorMessage="1" prompt="Zelle gesperrt!" sqref="A12 A63:H63"/>
    <dataValidation type="textLength" allowBlank="1" showInputMessage="1" showErrorMessage="1" error="Zelle gesperrt!" prompt="Zelle gesperrt!" sqref="A33:C35">
      <formula1>0</formula1>
      <formula2>0</formula2>
    </dataValidation>
    <dataValidation type="textLength" allowBlank="1" showInputMessage="1" showErrorMessage="1" error="Zelle gesperrt!" prompt="Zelle gesperrt!" sqref="E33:F34">
      <formula1>0</formula1>
      <formula2>0</formula2>
    </dataValidation>
  </dataValidations>
  <pageMargins left="0.70866141732283461" right="0.70866141732283461" top="0.78740157480314965" bottom="0.78740157480314965" header="0.31496062992125984" footer="0.31496062992125984"/>
  <pageSetup paperSize="9" scale="72" orientation="portrait" r:id="rId2"/>
  <headerFooter>
    <oddFooter>&amp;LVers.-Nr.: 27.01.2023</oddFooter>
  </headerFooter>
  <ignoredErrors>
    <ignoredError sqref="E40" formula="1"/>
    <ignoredError sqref="D29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92D050"/>
  </sheetPr>
  <dimension ref="A1:F7"/>
  <sheetViews>
    <sheetView zoomScaleNormal="100" workbookViewId="0">
      <selection activeCell="B3" sqref="B3"/>
    </sheetView>
  </sheetViews>
  <sheetFormatPr baseColWidth="10" defaultRowHeight="14.25" x14ac:dyDescent="0.2"/>
  <cols>
    <col min="1" max="1" width="4.5" style="74" customWidth="1"/>
    <col min="2" max="2" width="100.75" style="72" customWidth="1"/>
  </cols>
  <sheetData>
    <row r="1" spans="1:6" s="74" customFormat="1" ht="26.25" customHeight="1" thickBot="1" x14ac:dyDescent="0.25">
      <c r="A1" s="162" t="s">
        <v>64</v>
      </c>
      <c r="B1" s="163"/>
      <c r="C1" s="73"/>
      <c r="D1" s="73"/>
      <c r="E1" s="73"/>
      <c r="F1" s="73"/>
    </row>
    <row r="2" spans="1:6" ht="28.5" x14ac:dyDescent="0.2">
      <c r="A2" s="83" t="s">
        <v>63</v>
      </c>
      <c r="B2" s="84" t="s">
        <v>79</v>
      </c>
    </row>
    <row r="3" spans="1:6" ht="178.5" customHeight="1" x14ac:dyDescent="0.2">
      <c r="A3" s="78" t="s">
        <v>65</v>
      </c>
      <c r="B3" s="94" t="s">
        <v>90</v>
      </c>
    </row>
    <row r="4" spans="1:6" ht="28.5" x14ac:dyDescent="0.2">
      <c r="A4" s="78" t="s">
        <v>66</v>
      </c>
      <c r="B4" s="79" t="s">
        <v>81</v>
      </c>
    </row>
    <row r="5" spans="1:6" ht="28.5" x14ac:dyDescent="0.2">
      <c r="A5" s="78" t="s">
        <v>67</v>
      </c>
      <c r="B5" s="79" t="s">
        <v>68</v>
      </c>
    </row>
    <row r="6" spans="1:6" ht="29.25" thickBot="1" x14ac:dyDescent="0.25">
      <c r="A6" s="89" t="s">
        <v>72</v>
      </c>
      <c r="B6" s="90" t="s">
        <v>75</v>
      </c>
    </row>
    <row r="7" spans="1:6" ht="86.25" thickBot="1" x14ac:dyDescent="0.25">
      <c r="A7" s="93" t="s">
        <v>88</v>
      </c>
      <c r="B7" s="92" t="s">
        <v>89</v>
      </c>
    </row>
  </sheetData>
  <customSheetViews>
    <customSheetView guid="{AD666BBE-9DE6-41CB-A145-01F54CA1A204}" showPageBreaks="1" printArea="1">
      <selection activeCell="B5" sqref="B5"/>
      <pageMargins left="0.7" right="0.7" top="0.78740157499999996" bottom="0.78740157499999996" header="0.3" footer="0.3"/>
      <pageSetup paperSize="9" scale="98" orientation="portrait" r:id="rId1"/>
    </customSheetView>
  </customSheetViews>
  <mergeCells count="1">
    <mergeCell ref="A1:B1"/>
  </mergeCells>
  <pageMargins left="0.7" right="0.7" top="0.78740157499999996" bottom="0.78740157499999996" header="0.3" footer="0.3"/>
  <pageSetup paperSize="9" scale="9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Rechnungsdeckblatt</vt:lpstr>
      <vt:lpstr>Anleitung</vt:lpstr>
      <vt:lpstr>Anleitung!Druckbereich</vt:lpstr>
      <vt:lpstr>Rechnungsdeckblatt!Druckbereich</vt:lpstr>
    </vt:vector>
  </TitlesOfParts>
  <Company>BIM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Palau</dc:creator>
  <cp:lastModifiedBy>Kisner Eileen</cp:lastModifiedBy>
  <cp:lastPrinted>2020-03-03T16:06:27Z</cp:lastPrinted>
  <dcterms:created xsi:type="dcterms:W3CDTF">2016-12-15T07:05:40Z</dcterms:created>
  <dcterms:modified xsi:type="dcterms:W3CDTF">2023-06-30T11:47:36Z</dcterms:modified>
</cp:coreProperties>
</file>